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\Dokumenter\Grendalag\2023\Årsmøtet\"/>
    </mc:Choice>
  </mc:AlternateContent>
  <xr:revisionPtr revIDLastSave="0" documentId="13_ncr:1_{289D8281-6334-420A-A995-74FF13DC126C}" xr6:coauthVersionLast="47" xr6:coauthVersionMax="47" xr10:uidLastSave="{00000000-0000-0000-0000-000000000000}"/>
  <bookViews>
    <workbookView xWindow="1125" yWindow="1125" windowWidth="18900" windowHeight="11055" xr2:uid="{09C82BCF-68F3-4D9F-83C7-FCE6339A205C}"/>
  </bookViews>
  <sheets>
    <sheet name="Budsjett 2023 rediger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6" i="1" l="1"/>
  <c r="F42" i="1"/>
  <c r="F35" i="1"/>
  <c r="F38" i="1"/>
  <c r="F30" i="1"/>
  <c r="F28" i="1"/>
  <c r="F13" i="1"/>
  <c r="F12" i="1"/>
  <c r="M13" i="1"/>
  <c r="M12" i="1"/>
  <c r="M11" i="1"/>
  <c r="M18" i="1"/>
  <c r="M17" i="1"/>
  <c r="M16" i="1"/>
  <c r="M15" i="1"/>
  <c r="M14" i="1"/>
  <c r="M10" i="1"/>
  <c r="F21" i="1" l="1"/>
  <c r="F47" i="1"/>
  <c r="L23" i="1"/>
  <c r="K23" i="1"/>
  <c r="M19" i="1"/>
  <c r="M9" i="1"/>
  <c r="C12" i="1" l="1"/>
  <c r="C21" i="1" s="1"/>
  <c r="C28" i="1"/>
  <c r="C47" i="1" s="1"/>
  <c r="M23" i="1"/>
  <c r="C65" i="1" l="1"/>
</calcChain>
</file>

<file path=xl/sharedStrings.xml><?xml version="1.0" encoding="utf-8"?>
<sst xmlns="http://schemas.openxmlformats.org/spreadsheetml/2006/main" count="111" uniqueCount="57">
  <si>
    <t>EIDESJØEN GRENDAHUS</t>
  </si>
  <si>
    <t xml:space="preserve">  </t>
  </si>
  <si>
    <t>Budsjettunderlag:</t>
  </si>
  <si>
    <t>Arrangementer</t>
  </si>
  <si>
    <t>Inntekter</t>
  </si>
  <si>
    <t>Utgifter</t>
  </si>
  <si>
    <t>overskudd</t>
  </si>
  <si>
    <t>kr</t>
  </si>
  <si>
    <t>kr.</t>
  </si>
  <si>
    <t>Billettinntekter, arrangement</t>
  </si>
  <si>
    <t xml:space="preserve">Dansekveld  </t>
  </si>
  <si>
    <t>Arrangementsinntekter</t>
  </si>
  <si>
    <t>Leieinntekter</t>
  </si>
  <si>
    <t>Inntekter depositumskonto</t>
  </si>
  <si>
    <t>Bruktmarked</t>
  </si>
  <si>
    <t>Støttemedlemsskap - innbetaling</t>
  </si>
  <si>
    <t>Basar</t>
  </si>
  <si>
    <t>Byggekontorabatt</t>
  </si>
  <si>
    <t>Kundeutbytte Gjensidige</t>
  </si>
  <si>
    <t>Renteinntekter</t>
  </si>
  <si>
    <t>Midlertidig lån - Grendalaget</t>
  </si>
  <si>
    <t>Totalt:</t>
  </si>
  <si>
    <t>Totaler:</t>
  </si>
  <si>
    <t>Oppussing av grendahuset</t>
  </si>
  <si>
    <t>Div. utgifter ifm arrangement og konsert</t>
  </si>
  <si>
    <t>Kjøp av utstyr ifm. Bevilgede midler</t>
  </si>
  <si>
    <t>Kontorrekvisista</t>
  </si>
  <si>
    <t>Mat og drikke</t>
  </si>
  <si>
    <t>Kortterminal</t>
  </si>
  <si>
    <t>Reparasjon av utstyr</t>
  </si>
  <si>
    <t>Kommunale avgifter</t>
  </si>
  <si>
    <t>Strøm/brensel</t>
  </si>
  <si>
    <t xml:space="preserve">Div. drifts/variable utgifter </t>
  </si>
  <si>
    <t>Forsikringer</t>
  </si>
  <si>
    <t>Bankgebyrer/Faktura gebyrer</t>
  </si>
  <si>
    <t>Endring i omløpsmidler/aktiva</t>
  </si>
  <si>
    <t>Kjøp av innbo og løsøre</t>
  </si>
  <si>
    <t>Justering av beholdning/bruk av oppsparte midler:</t>
  </si>
  <si>
    <t xml:space="preserve"> </t>
  </si>
  <si>
    <t>Dansekurs høst</t>
  </si>
  <si>
    <t>Inventar</t>
  </si>
  <si>
    <t>Datakommunikasjon</t>
  </si>
  <si>
    <t>Disco-kveld 4-7 kl</t>
  </si>
  <si>
    <t>Budsjett 2023</t>
  </si>
  <si>
    <t>Dansekveld  FFU</t>
  </si>
  <si>
    <t>Flerkulturell familiedag</t>
  </si>
  <si>
    <t>Grendapub m/Quiz</t>
  </si>
  <si>
    <t>SommerDisco 4-7 kl</t>
  </si>
  <si>
    <t>Spilde, 5.mar 2023</t>
  </si>
  <si>
    <t>Regnskap 2022</t>
  </si>
  <si>
    <t>Kommunale bevilgninger/offentlige tilskudd</t>
  </si>
  <si>
    <t>Momsrefusjon/Private gaver - prosjekter</t>
  </si>
  <si>
    <t>Andre driftsrelaterte inntekter</t>
  </si>
  <si>
    <t>Nedkriving</t>
  </si>
  <si>
    <t>Andre fremmede tjenester</t>
  </si>
  <si>
    <t>Datautstyr</t>
  </si>
  <si>
    <t>Budsjett 2023 og regnskap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</si>
</sst>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</font>
    <font>
      <sz val="10"/>
      <name val="Arial"/>
      <family val="2"/>
    </font>
    <font>
      <sz val="20"/>
      <name val="Comic Sans MS"/>
      <family val="4"/>
    </font>
    <font>
      <sz val="16"/>
      <name val="Comic Sans MS"/>
      <family val="4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0" applyFont="1"/>
    <xf numFmtId="3" fontId="1" fillId="0" borderId="0" xfId="0" applyNumberFormat="1" applyFont="1"/>
    <xf numFmtId="4" fontId="1" fillId="0" borderId="0" xfId="0" applyNumberFormat="1" applyFont="1"/>
    <xf numFmtId="0" fontId="5" fillId="0" borderId="0" xfId="0" applyFont="1"/>
    <xf numFmtId="0" fontId="4" fillId="0" borderId="0" xfId="0" applyFont="1" applyAlignment="1">
      <alignment horizontal="center"/>
    </xf>
    <xf numFmtId="3" fontId="5" fillId="0" borderId="0" xfId="0" applyNumberFormat="1" applyFont="1"/>
    <xf numFmtId="4" fontId="5" fillId="0" borderId="0" xfId="0" applyNumberFormat="1" applyFont="1"/>
    <xf numFmtId="0" fontId="0" fillId="0" borderId="1" xfId="1" applyFont="1" applyBorder="1"/>
    <xf numFmtId="0" fontId="5" fillId="0" borderId="1" xfId="1" applyFont="1" applyBorder="1"/>
    <xf numFmtId="3" fontId="0" fillId="0" borderId="0" xfId="1" applyNumberFormat="1" applyFont="1"/>
    <xf numFmtId="3" fontId="0" fillId="0" borderId="1" xfId="1" applyNumberFormat="1" applyFont="1" applyBorder="1"/>
    <xf numFmtId="3" fontId="0" fillId="0" borderId="0" xfId="0" applyNumberFormat="1"/>
    <xf numFmtId="3" fontId="1" fillId="0" borderId="2" xfId="0" applyNumberFormat="1" applyFont="1" applyBorder="1"/>
    <xf numFmtId="0" fontId="1" fillId="0" borderId="2" xfId="0" applyFont="1" applyBorder="1"/>
    <xf numFmtId="3" fontId="5" fillId="0" borderId="1" xfId="1" applyNumberFormat="1" applyFont="1" applyBorder="1"/>
    <xf numFmtId="3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" fontId="1" fillId="0" borderId="2" xfId="0" applyNumberFormat="1" applyFont="1" applyBorder="1"/>
    <xf numFmtId="0" fontId="1" fillId="0" borderId="3" xfId="0" applyFont="1" applyBorder="1"/>
    <xf numFmtId="0" fontId="0" fillId="0" borderId="3" xfId="0" applyBorder="1"/>
    <xf numFmtId="3" fontId="0" fillId="0" borderId="3" xfId="1" applyNumberFormat="1" applyFont="1" applyBorder="1"/>
    <xf numFmtId="0" fontId="0" fillId="0" borderId="3" xfId="1" applyFont="1" applyBorder="1"/>
    <xf numFmtId="0" fontId="5" fillId="0" borderId="3" xfId="1" applyFont="1" applyBorder="1"/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</cellXfs>
  <cellStyles count="2">
    <cellStyle name="Excel Built-in Normal" xfId="1" xr:uid="{A0CAA0B2-21B2-4E81-BEF2-FF7C07CDFCE4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97F2A-99FE-48D8-8AC6-1DA914F9871E}">
  <sheetPr>
    <pageSetUpPr fitToPage="1"/>
  </sheetPr>
  <dimension ref="A1:O68"/>
  <sheetViews>
    <sheetView tabSelected="1" workbookViewId="0">
      <selection activeCell="A4" sqref="A4"/>
    </sheetView>
  </sheetViews>
  <sheetFormatPr defaultColWidth="11.42578125" defaultRowHeight="12.75" x14ac:dyDescent="0.2"/>
  <cols>
    <col min="1" max="1" width="41.140625" style="1" customWidth="1"/>
    <col min="2" max="2" width="4" style="1" customWidth="1"/>
    <col min="3" max="3" width="13" style="2" customWidth="1"/>
    <col min="4" max="4" width="3.5703125" style="1" customWidth="1"/>
    <col min="5" max="5" width="11.42578125" style="1" customWidth="1"/>
    <col min="6" max="6" width="13.85546875" style="3" customWidth="1"/>
    <col min="7" max="7" width="9.85546875" style="3" customWidth="1"/>
    <col min="8" max="8" width="4" style="3" customWidth="1"/>
    <col min="9" max="9" width="11.42578125" style="1"/>
    <col min="10" max="10" width="21.140625" style="1" customWidth="1"/>
    <col min="11" max="16384" width="11.42578125" style="1"/>
  </cols>
  <sheetData>
    <row r="1" spans="1:15" ht="31.5" x14ac:dyDescent="0.6">
      <c r="A1" s="24" t="s">
        <v>0</v>
      </c>
      <c r="B1" s="24"/>
      <c r="C1" s="24"/>
      <c r="D1" s="24"/>
      <c r="E1" s="24"/>
      <c r="F1" s="25"/>
      <c r="G1" s="25"/>
      <c r="H1" s="25"/>
      <c r="I1" s="24"/>
    </row>
    <row r="3" spans="1:15" ht="24" x14ac:dyDescent="0.45">
      <c r="A3" s="26" t="s">
        <v>56</v>
      </c>
      <c r="B3" s="27"/>
      <c r="C3" s="27"/>
      <c r="D3" s="27"/>
      <c r="E3" s="27"/>
      <c r="F3" s="27"/>
      <c r="G3" s="27"/>
      <c r="H3" s="27"/>
      <c r="I3" s="27"/>
    </row>
    <row r="4" spans="1:15" x14ac:dyDescent="0.2">
      <c r="A4" s="1" t="s">
        <v>1</v>
      </c>
    </row>
    <row r="5" spans="1:15" x14ac:dyDescent="0.2">
      <c r="J5" s="1" t="s">
        <v>2</v>
      </c>
    </row>
    <row r="6" spans="1:15" ht="18" x14ac:dyDescent="0.25">
      <c r="A6" s="28"/>
      <c r="B6" s="28"/>
      <c r="C6" s="28"/>
      <c r="D6" s="28"/>
      <c r="E6" s="28"/>
      <c r="F6" s="28"/>
      <c r="G6" s="29"/>
      <c r="H6" s="29"/>
      <c r="J6" s="4" t="s">
        <v>3</v>
      </c>
    </row>
    <row r="7" spans="1:15" ht="18" x14ac:dyDescent="0.25">
      <c r="A7" s="5" t="s">
        <v>4</v>
      </c>
      <c r="B7" s="5"/>
      <c r="C7" s="5"/>
      <c r="D7" s="5"/>
      <c r="E7" s="5"/>
      <c r="F7" s="5"/>
      <c r="G7" s="1"/>
      <c r="H7"/>
    </row>
    <row r="8" spans="1:15" ht="18" x14ac:dyDescent="0.25">
      <c r="A8" s="5"/>
      <c r="B8" s="5"/>
      <c r="C8" s="6" t="s">
        <v>43</v>
      </c>
      <c r="E8" s="4"/>
      <c r="F8" s="7" t="s">
        <v>49</v>
      </c>
      <c r="G8" s="1"/>
      <c r="H8" s="4"/>
      <c r="J8" s="22"/>
      <c r="K8" s="23" t="s">
        <v>4</v>
      </c>
      <c r="L8" s="23" t="s">
        <v>5</v>
      </c>
      <c r="M8" s="23" t="s">
        <v>6</v>
      </c>
      <c r="O8"/>
    </row>
    <row r="9" spans="1:15" x14ac:dyDescent="0.2">
      <c r="A9" t="s">
        <v>50</v>
      </c>
      <c r="B9" s="1" t="s">
        <v>7</v>
      </c>
      <c r="C9" s="10">
        <v>25000</v>
      </c>
      <c r="D9" s="1" t="s">
        <v>8</v>
      </c>
      <c r="E9" s="2"/>
      <c r="F9" s="10">
        <v>36067</v>
      </c>
      <c r="G9" s="1"/>
      <c r="H9" s="1"/>
      <c r="J9" s="22" t="s">
        <v>10</v>
      </c>
      <c r="K9" s="21">
        <v>20000</v>
      </c>
      <c r="L9" s="21">
        <v>1000</v>
      </c>
      <c r="M9" s="21">
        <f t="shared" ref="M9" si="0">+K9-L9</f>
        <v>19000</v>
      </c>
    </row>
    <row r="10" spans="1:15" x14ac:dyDescent="0.2">
      <c r="A10" s="1" t="s">
        <v>51</v>
      </c>
      <c r="B10" s="1" t="s">
        <v>7</v>
      </c>
      <c r="C10" s="10">
        <v>50000</v>
      </c>
      <c r="D10" s="1" t="s">
        <v>8</v>
      </c>
      <c r="E10" s="2"/>
      <c r="F10" s="10">
        <v>46429</v>
      </c>
      <c r="G10" s="1"/>
      <c r="H10" s="1"/>
      <c r="J10" s="22" t="s">
        <v>44</v>
      </c>
      <c r="K10" s="21">
        <v>6000</v>
      </c>
      <c r="L10" s="21">
        <v>1000</v>
      </c>
      <c r="M10" s="21">
        <f t="shared" ref="M10:M11" si="1">+K10-L10</f>
        <v>5000</v>
      </c>
    </row>
    <row r="11" spans="1:15" x14ac:dyDescent="0.2">
      <c r="A11" s="1" t="s">
        <v>9</v>
      </c>
      <c r="B11" s="1" t="s">
        <v>7</v>
      </c>
      <c r="C11" s="10">
        <v>10000</v>
      </c>
      <c r="D11" s="1" t="s">
        <v>8</v>
      </c>
      <c r="E11" s="2"/>
      <c r="F11" s="10">
        <v>23750</v>
      </c>
      <c r="G11" s="1"/>
      <c r="H11" s="1"/>
      <c r="J11" s="19" t="s">
        <v>14</v>
      </c>
      <c r="K11" s="19">
        <v>30000</v>
      </c>
      <c r="L11" s="19">
        <v>10000</v>
      </c>
      <c r="M11" s="21">
        <f t="shared" si="1"/>
        <v>20000</v>
      </c>
      <c r="O11"/>
    </row>
    <row r="12" spans="1:15" x14ac:dyDescent="0.2">
      <c r="A12" s="1" t="s">
        <v>11</v>
      </c>
      <c r="B12" s="1" t="s">
        <v>7</v>
      </c>
      <c r="C12" s="10">
        <f>+K23</f>
        <v>159000</v>
      </c>
      <c r="D12" s="1" t="s">
        <v>8</v>
      </c>
      <c r="E12" s="2"/>
      <c r="F12" s="10">
        <f>74113+58456</f>
        <v>132569</v>
      </c>
      <c r="G12" s="1"/>
      <c r="H12" s="1"/>
      <c r="J12" s="20" t="s">
        <v>45</v>
      </c>
      <c r="K12" s="19">
        <v>5000</v>
      </c>
      <c r="L12" s="19">
        <v>2000</v>
      </c>
      <c r="M12" s="21">
        <f t="shared" ref="M12:M19" si="2">+K12-L12</f>
        <v>3000</v>
      </c>
      <c r="O12"/>
    </row>
    <row r="13" spans="1:15" x14ac:dyDescent="0.2">
      <c r="A13" s="1" t="s">
        <v>12</v>
      </c>
      <c r="B13" s="1" t="s">
        <v>7</v>
      </c>
      <c r="C13" s="10">
        <v>25000</v>
      </c>
      <c r="D13" s="1" t="s">
        <v>8</v>
      </c>
      <c r="E13" s="2"/>
      <c r="F13" s="10">
        <f>4500+2460</f>
        <v>6960</v>
      </c>
      <c r="G13" s="1"/>
      <c r="H13" s="1"/>
      <c r="J13" s="20" t="s">
        <v>46</v>
      </c>
      <c r="K13" s="19">
        <v>9000</v>
      </c>
      <c r="L13" s="19">
        <v>6000</v>
      </c>
      <c r="M13" s="21">
        <f t="shared" si="2"/>
        <v>3000</v>
      </c>
      <c r="O13"/>
    </row>
    <row r="14" spans="1:15" x14ac:dyDescent="0.2">
      <c r="A14" t="s">
        <v>13</v>
      </c>
      <c r="B14" s="1" t="s">
        <v>7</v>
      </c>
      <c r="C14" s="10">
        <v>0</v>
      </c>
      <c r="E14" s="2"/>
      <c r="F14" s="10">
        <v>0</v>
      </c>
      <c r="G14" s="1"/>
      <c r="H14" s="1"/>
      <c r="J14" s="22" t="s">
        <v>47</v>
      </c>
      <c r="K14" s="21">
        <v>9000</v>
      </c>
      <c r="L14" s="21">
        <v>6000</v>
      </c>
      <c r="M14" s="21">
        <f t="shared" si="2"/>
        <v>3000</v>
      </c>
      <c r="O14"/>
    </row>
    <row r="15" spans="1:15" x14ac:dyDescent="0.2">
      <c r="A15" t="s">
        <v>15</v>
      </c>
      <c r="B15" s="1" t="s">
        <v>7</v>
      </c>
      <c r="C15" s="10">
        <v>6000</v>
      </c>
      <c r="E15" s="2"/>
      <c r="F15" s="10">
        <v>0</v>
      </c>
      <c r="G15" s="1"/>
      <c r="H15" s="1"/>
      <c r="J15" s="20" t="s">
        <v>46</v>
      </c>
      <c r="K15" s="21">
        <v>10000</v>
      </c>
      <c r="L15" s="21">
        <v>6000</v>
      </c>
      <c r="M15" s="21">
        <f t="shared" si="2"/>
        <v>4000</v>
      </c>
      <c r="O15"/>
    </row>
    <row r="16" spans="1:15" x14ac:dyDescent="0.2">
      <c r="A16" s="1" t="s">
        <v>17</v>
      </c>
      <c r="B16" s="1" t="s">
        <v>7</v>
      </c>
      <c r="C16" s="10">
        <v>0</v>
      </c>
      <c r="E16" s="2"/>
      <c r="F16" s="10">
        <v>0</v>
      </c>
      <c r="G16" s="1"/>
      <c r="H16" s="1"/>
      <c r="J16" s="22" t="s">
        <v>16</v>
      </c>
      <c r="K16" s="21">
        <v>45000</v>
      </c>
      <c r="L16" s="21">
        <v>15000</v>
      </c>
      <c r="M16" s="21">
        <f t="shared" si="2"/>
        <v>30000</v>
      </c>
    </row>
    <row r="17" spans="1:13" x14ac:dyDescent="0.2">
      <c r="A17" s="1" t="s">
        <v>18</v>
      </c>
      <c r="B17" s="1" t="s">
        <v>7</v>
      </c>
      <c r="C17" s="10">
        <v>0</v>
      </c>
      <c r="D17" s="1" t="s">
        <v>8</v>
      </c>
      <c r="E17" s="2"/>
      <c r="F17" s="10">
        <v>0</v>
      </c>
      <c r="G17" s="1"/>
      <c r="H17" s="1"/>
      <c r="J17" s="22" t="s">
        <v>39</v>
      </c>
      <c r="K17" s="21">
        <v>16000</v>
      </c>
      <c r="L17" s="21">
        <v>8000</v>
      </c>
      <c r="M17" s="21">
        <f t="shared" si="2"/>
        <v>8000</v>
      </c>
    </row>
    <row r="18" spans="1:13" x14ac:dyDescent="0.2">
      <c r="A18" t="s">
        <v>19</v>
      </c>
      <c r="B18" s="1" t="s">
        <v>7</v>
      </c>
      <c r="C18" s="10">
        <v>2000</v>
      </c>
      <c r="D18" s="1" t="s">
        <v>8</v>
      </c>
      <c r="E18" s="2"/>
      <c r="F18" s="10">
        <v>1787</v>
      </c>
      <c r="G18" s="1"/>
      <c r="H18" s="1"/>
      <c r="J18" s="22" t="s">
        <v>42</v>
      </c>
      <c r="K18" s="21">
        <v>9000</v>
      </c>
      <c r="L18" s="21">
        <v>6000</v>
      </c>
      <c r="M18" s="21">
        <f t="shared" si="2"/>
        <v>3000</v>
      </c>
    </row>
    <row r="19" spans="1:13" x14ac:dyDescent="0.2">
      <c r="A19" s="1" t="s">
        <v>52</v>
      </c>
      <c r="B19" s="1" t="s">
        <v>7</v>
      </c>
      <c r="C19" s="10">
        <v>0</v>
      </c>
      <c r="E19" s="12"/>
      <c r="F19" s="10">
        <v>4326</v>
      </c>
      <c r="J19" s="22" t="s">
        <v>42</v>
      </c>
      <c r="K19" s="21">
        <v>9000</v>
      </c>
      <c r="L19" s="21">
        <v>6000</v>
      </c>
      <c r="M19" s="21">
        <f t="shared" si="2"/>
        <v>3000</v>
      </c>
    </row>
    <row r="20" spans="1:13" x14ac:dyDescent="0.2">
      <c r="A20" s="1" t="s">
        <v>20</v>
      </c>
      <c r="B20" s="1" t="s">
        <v>7</v>
      </c>
      <c r="C20" s="10">
        <v>0</v>
      </c>
      <c r="E20" s="12"/>
      <c r="F20" s="10">
        <v>0</v>
      </c>
      <c r="H20" s="1"/>
    </row>
    <row r="21" spans="1:13" ht="13.5" thickBot="1" x14ac:dyDescent="0.25">
      <c r="A21" s="1" t="s">
        <v>21</v>
      </c>
      <c r="C21" s="13">
        <f>SUM(C9:C20)</f>
        <v>277000</v>
      </c>
      <c r="D21" s="14" t="s">
        <v>8</v>
      </c>
      <c r="E21" s="13"/>
      <c r="F21" s="13">
        <f>SUM(F9:F20)</f>
        <v>251888</v>
      </c>
      <c r="G21" s="14"/>
      <c r="H21" s="1"/>
    </row>
    <row r="22" spans="1:13" ht="13.5" thickTop="1" x14ac:dyDescent="0.2">
      <c r="H22" s="1"/>
      <c r="J22" s="8"/>
      <c r="K22" s="11"/>
      <c r="L22" s="11"/>
      <c r="M22" s="11"/>
    </row>
    <row r="23" spans="1:13" x14ac:dyDescent="0.2">
      <c r="H23" s="1"/>
      <c r="J23" s="9" t="s">
        <v>22</v>
      </c>
      <c r="K23" s="15">
        <f>SUM(K9:K18)</f>
        <v>159000</v>
      </c>
      <c r="L23" s="15">
        <f>SUM(L9:L18)</f>
        <v>61000</v>
      </c>
      <c r="M23" s="15">
        <f>SUM(M9:M21)</f>
        <v>101000</v>
      </c>
    </row>
    <row r="24" spans="1:13" ht="18" x14ac:dyDescent="0.25">
      <c r="A24" s="5" t="s">
        <v>5</v>
      </c>
      <c r="B24" s="5"/>
      <c r="C24" s="5"/>
      <c r="D24" s="5"/>
      <c r="E24" s="5"/>
      <c r="F24" s="5"/>
      <c r="G24" s="1"/>
      <c r="H24" s="1"/>
    </row>
    <row r="25" spans="1:13" ht="18" x14ac:dyDescent="0.25">
      <c r="A25" s="5"/>
      <c r="B25" s="5"/>
      <c r="C25" s="16"/>
      <c r="D25" s="5"/>
      <c r="E25" s="5"/>
      <c r="F25" s="5"/>
      <c r="H25" s="17"/>
    </row>
    <row r="26" spans="1:13" x14ac:dyDescent="0.2">
      <c r="C26" s="6" t="s">
        <v>43</v>
      </c>
      <c r="E26" s="4"/>
      <c r="F26" s="7" t="s">
        <v>49</v>
      </c>
      <c r="H26" s="1"/>
    </row>
    <row r="27" spans="1:13" x14ac:dyDescent="0.2">
      <c r="A27" s="1" t="s">
        <v>23</v>
      </c>
      <c r="B27" s="1" t="s">
        <v>7</v>
      </c>
      <c r="C27" s="10">
        <v>20000</v>
      </c>
      <c r="D27" s="1" t="s">
        <v>8</v>
      </c>
      <c r="E27" s="2"/>
      <c r="F27" s="10">
        <v>0</v>
      </c>
      <c r="H27" s="1"/>
    </row>
    <row r="28" spans="1:13" x14ac:dyDescent="0.2">
      <c r="A28" s="1" t="s">
        <v>24</v>
      </c>
      <c r="B28" s="1" t="s">
        <v>7</v>
      </c>
      <c r="C28" s="10">
        <f>+L23</f>
        <v>61000</v>
      </c>
      <c r="D28" s="1" t="s">
        <v>8</v>
      </c>
      <c r="E28" s="2"/>
      <c r="F28" s="10">
        <f>12624+69+1800+3028+32690+6750+360</f>
        <v>57321</v>
      </c>
      <c r="H28" s="1"/>
      <c r="K28" s="2"/>
      <c r="L28" s="2"/>
      <c r="M28" s="2"/>
    </row>
    <row r="29" spans="1:13" x14ac:dyDescent="0.2">
      <c r="A29" s="1" t="s">
        <v>25</v>
      </c>
      <c r="B29" s="1" t="s">
        <v>7</v>
      </c>
      <c r="C29" s="10">
        <v>16000</v>
      </c>
      <c r="E29" s="2"/>
      <c r="F29" s="10">
        <v>0</v>
      </c>
      <c r="H29" s="1"/>
      <c r="K29" s="2"/>
      <c r="L29" s="2"/>
      <c r="M29" s="2"/>
    </row>
    <row r="30" spans="1:13" x14ac:dyDescent="0.2">
      <c r="A30" s="1" t="s">
        <v>26</v>
      </c>
      <c r="B30" s="1" t="s">
        <v>7</v>
      </c>
      <c r="C30" s="10">
        <v>3000</v>
      </c>
      <c r="D30" s="1" t="s">
        <v>8</v>
      </c>
      <c r="E30" s="2"/>
      <c r="F30" s="10">
        <f>2479+499</f>
        <v>2978</v>
      </c>
      <c r="H30" s="1"/>
      <c r="K30" s="2"/>
      <c r="L30" s="2"/>
      <c r="M30" s="2"/>
    </row>
    <row r="31" spans="1:13" x14ac:dyDescent="0.2">
      <c r="A31" s="1" t="s">
        <v>27</v>
      </c>
      <c r="B31" s="1" t="s">
        <v>7</v>
      </c>
      <c r="C31" s="10">
        <v>0</v>
      </c>
      <c r="E31" s="2"/>
      <c r="F31" s="10">
        <v>0</v>
      </c>
      <c r="H31" s="1"/>
      <c r="K31" s="2"/>
      <c r="L31" s="2"/>
      <c r="M31" s="2"/>
    </row>
    <row r="32" spans="1:13" x14ac:dyDescent="0.2">
      <c r="A32" s="1" t="s">
        <v>28</v>
      </c>
      <c r="B32" s="1" t="s">
        <v>7</v>
      </c>
      <c r="C32" s="10">
        <v>0</v>
      </c>
      <c r="E32" s="2"/>
      <c r="F32" s="10">
        <v>0</v>
      </c>
      <c r="H32" s="1"/>
      <c r="K32" s="2"/>
      <c r="L32" s="2"/>
      <c r="M32" s="2"/>
    </row>
    <row r="33" spans="1:12" x14ac:dyDescent="0.2">
      <c r="A33" s="1" t="s">
        <v>29</v>
      </c>
      <c r="B33" s="1" t="s">
        <v>7</v>
      </c>
      <c r="C33" s="10">
        <v>3000</v>
      </c>
      <c r="D33" s="1" t="s">
        <v>8</v>
      </c>
      <c r="E33" s="2"/>
      <c r="F33" s="10">
        <v>8103</v>
      </c>
      <c r="H33" s="1"/>
    </row>
    <row r="34" spans="1:12" x14ac:dyDescent="0.2">
      <c r="A34" t="s">
        <v>40</v>
      </c>
      <c r="B34" t="s">
        <v>7</v>
      </c>
      <c r="C34" s="2">
        <v>5000</v>
      </c>
      <c r="F34" s="2">
        <v>450</v>
      </c>
      <c r="H34" s="1"/>
    </row>
    <row r="35" spans="1:12" x14ac:dyDescent="0.2">
      <c r="A35" t="s">
        <v>41</v>
      </c>
      <c r="B35" t="s">
        <v>7</v>
      </c>
      <c r="C35" s="2">
        <v>30000</v>
      </c>
      <c r="F35" s="2">
        <f>32339+2849</f>
        <v>35188</v>
      </c>
      <c r="H35" s="1"/>
    </row>
    <row r="36" spans="1:12" x14ac:dyDescent="0.2">
      <c r="A36" s="1" t="s">
        <v>30</v>
      </c>
      <c r="B36" s="1" t="s">
        <v>7</v>
      </c>
      <c r="C36" s="10">
        <v>32000</v>
      </c>
      <c r="D36" s="1" t="s">
        <v>8</v>
      </c>
      <c r="E36" s="2"/>
      <c r="F36" s="10">
        <v>31045</v>
      </c>
      <c r="H36" s="17"/>
    </row>
    <row r="37" spans="1:12" x14ac:dyDescent="0.2">
      <c r="A37" s="1" t="s">
        <v>31</v>
      </c>
      <c r="B37" s="1" t="s">
        <v>7</v>
      </c>
      <c r="C37" s="10">
        <v>27500</v>
      </c>
      <c r="D37" s="1" t="s">
        <v>8</v>
      </c>
      <c r="E37" s="2"/>
      <c r="F37" s="10">
        <v>27505</v>
      </c>
    </row>
    <row r="38" spans="1:12" x14ac:dyDescent="0.2">
      <c r="A38" s="1" t="s">
        <v>32</v>
      </c>
      <c r="B38" s="1" t="s">
        <v>7</v>
      </c>
      <c r="C38" s="10">
        <v>3000</v>
      </c>
      <c r="D38" s="1" t="s">
        <v>8</v>
      </c>
      <c r="E38" s="2"/>
      <c r="F38" s="10">
        <f>1339+1527</f>
        <v>2866</v>
      </c>
    </row>
    <row r="39" spans="1:12" x14ac:dyDescent="0.2">
      <c r="A39" s="1" t="s">
        <v>33</v>
      </c>
      <c r="B39" s="1" t="s">
        <v>7</v>
      </c>
      <c r="C39" s="10">
        <v>17000</v>
      </c>
      <c r="D39" s="1" t="s">
        <v>8</v>
      </c>
      <c r="E39" s="2"/>
      <c r="F39" s="10">
        <v>16731</v>
      </c>
      <c r="J39" s="2"/>
      <c r="K39" s="2"/>
      <c r="L39" s="2"/>
    </row>
    <row r="40" spans="1:12" x14ac:dyDescent="0.2">
      <c r="A40" t="s">
        <v>34</v>
      </c>
      <c r="B40" s="1" t="s">
        <v>7</v>
      </c>
      <c r="C40" s="10">
        <v>3500</v>
      </c>
      <c r="D40" s="1" t="s">
        <v>8</v>
      </c>
      <c r="E40" s="2"/>
      <c r="F40" s="10">
        <v>3466</v>
      </c>
      <c r="J40" s="2"/>
      <c r="K40" s="2"/>
      <c r="L40" s="2"/>
    </row>
    <row r="41" spans="1:12" x14ac:dyDescent="0.2">
      <c r="A41" s="1" t="s">
        <v>53</v>
      </c>
      <c r="B41" s="1" t="s">
        <v>7</v>
      </c>
      <c r="C41" s="10">
        <v>0</v>
      </c>
      <c r="D41" s="1" t="s">
        <v>8</v>
      </c>
      <c r="E41" s="2"/>
      <c r="F41" s="10">
        <v>711</v>
      </c>
      <c r="G41" s="1"/>
      <c r="J41" s="2"/>
      <c r="K41" s="2"/>
      <c r="L41" s="2"/>
    </row>
    <row r="42" spans="1:12" ht="13.5" customHeight="1" x14ac:dyDescent="0.2">
      <c r="A42" t="s">
        <v>54</v>
      </c>
      <c r="C42" s="10"/>
      <c r="E42" s="2"/>
      <c r="F42" s="10">
        <f>8250+500</f>
        <v>8750</v>
      </c>
      <c r="G42" s="1"/>
      <c r="J42" s="2"/>
      <c r="K42" s="2"/>
      <c r="L42" s="2"/>
    </row>
    <row r="43" spans="1:12" ht="13.5" customHeight="1" x14ac:dyDescent="0.2">
      <c r="A43" t="s">
        <v>55</v>
      </c>
      <c r="C43" s="10"/>
      <c r="E43" s="2"/>
      <c r="F43" s="10">
        <v>12548</v>
      </c>
      <c r="G43" s="1"/>
      <c r="J43" s="2"/>
      <c r="K43" s="2"/>
      <c r="L43" s="2"/>
    </row>
    <row r="44" spans="1:12" x14ac:dyDescent="0.2">
      <c r="A44" t="s">
        <v>35</v>
      </c>
      <c r="B44" s="1" t="s">
        <v>7</v>
      </c>
      <c r="C44" s="10">
        <v>35000</v>
      </c>
      <c r="E44" s="2"/>
      <c r="F44" s="10">
        <v>0</v>
      </c>
      <c r="G44" s="1"/>
      <c r="J44" s="2"/>
      <c r="K44" s="2"/>
      <c r="L44" s="2"/>
    </row>
    <row r="45" spans="1:12" ht="17.25" customHeight="1" x14ac:dyDescent="0.2">
      <c r="A45" t="s">
        <v>36</v>
      </c>
      <c r="B45" s="1" t="s">
        <v>7</v>
      </c>
      <c r="C45" s="10">
        <v>0</v>
      </c>
      <c r="E45" s="2"/>
      <c r="F45" s="10">
        <v>0</v>
      </c>
      <c r="J45" s="2"/>
      <c r="K45" s="2"/>
      <c r="L45" s="2"/>
    </row>
    <row r="46" spans="1:12" x14ac:dyDescent="0.2">
      <c r="A46" t="s">
        <v>37</v>
      </c>
      <c r="B46" s="1" t="s">
        <v>7</v>
      </c>
      <c r="C46" s="10">
        <f>15250+5750</f>
        <v>21000</v>
      </c>
      <c r="D46" s="1" t="s">
        <v>8</v>
      </c>
      <c r="E46" s="2"/>
      <c r="F46" s="10">
        <v>44226</v>
      </c>
    </row>
    <row r="47" spans="1:12" ht="13.5" thickBot="1" x14ac:dyDescent="0.25">
      <c r="C47" s="13">
        <f>SUM(C27:C46)</f>
        <v>277000</v>
      </c>
      <c r="D47" s="14" t="s">
        <v>8</v>
      </c>
      <c r="E47" s="13"/>
      <c r="F47" s="18">
        <f>SUM(F27:F46)</f>
        <v>251888</v>
      </c>
    </row>
    <row r="48" spans="1:12" ht="13.5" thickTop="1" x14ac:dyDescent="0.2">
      <c r="H48" s="17"/>
    </row>
    <row r="51" spans="4:12" x14ac:dyDescent="0.2">
      <c r="J51" s="2"/>
      <c r="K51" s="2"/>
      <c r="L51" s="2"/>
    </row>
    <row r="52" spans="4:12" x14ac:dyDescent="0.2">
      <c r="D52" s="30" t="s">
        <v>48</v>
      </c>
      <c r="E52" s="31"/>
      <c r="F52" s="31"/>
      <c r="G52" s="31"/>
      <c r="H52" s="31"/>
      <c r="I52" s="31"/>
      <c r="J52" s="31"/>
      <c r="K52" s="2"/>
      <c r="L52" s="2"/>
    </row>
    <row r="53" spans="4:12" x14ac:dyDescent="0.2">
      <c r="J53" s="2"/>
      <c r="K53" s="2"/>
      <c r="L53" s="2"/>
    </row>
    <row r="54" spans="4:12" x14ac:dyDescent="0.2">
      <c r="J54" s="2"/>
      <c r="K54" s="2"/>
      <c r="L54" s="2"/>
    </row>
    <row r="55" spans="4:12" x14ac:dyDescent="0.2">
      <c r="J55" s="2"/>
      <c r="K55" s="2"/>
      <c r="L55" s="2"/>
    </row>
    <row r="58" spans="4:12" x14ac:dyDescent="0.2">
      <c r="H58" s="1"/>
    </row>
    <row r="59" spans="4:12" x14ac:dyDescent="0.2">
      <c r="H59" s="1"/>
    </row>
    <row r="60" spans="4:12" x14ac:dyDescent="0.2">
      <c r="H60" s="1"/>
    </row>
    <row r="61" spans="4:12" x14ac:dyDescent="0.2">
      <c r="H61" s="1"/>
    </row>
    <row r="62" spans="4:12" x14ac:dyDescent="0.2">
      <c r="H62" s="1"/>
    </row>
    <row r="65" spans="1:4" x14ac:dyDescent="0.2">
      <c r="C65" s="2">
        <f>+C21-C47</f>
        <v>0</v>
      </c>
    </row>
    <row r="66" spans="1:4" x14ac:dyDescent="0.2">
      <c r="D66" s="1" t="s">
        <v>38</v>
      </c>
    </row>
    <row r="67" spans="1:4" x14ac:dyDescent="0.2">
      <c r="A67"/>
    </row>
    <row r="68" spans="1:4" x14ac:dyDescent="0.2">
      <c r="A68"/>
    </row>
  </sheetData>
  <mergeCells count="4">
    <mergeCell ref="A1:I1"/>
    <mergeCell ref="A3:I3"/>
    <mergeCell ref="A6:H6"/>
    <mergeCell ref="D52:J5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5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Budsjett 2023 redigert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Kåre Torsvik</dc:creator>
  <cp:lastModifiedBy>Windows-bruker</cp:lastModifiedBy>
  <cp:lastPrinted>2023-03-12T17:23:55Z</cp:lastPrinted>
  <dcterms:created xsi:type="dcterms:W3CDTF">2020-04-16T12:47:49Z</dcterms:created>
  <dcterms:modified xsi:type="dcterms:W3CDTF">2023-03-12T17:24:18Z</dcterms:modified>
</cp:coreProperties>
</file>